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'4кв'!$A$1:$E$51</definedName>
  </definedNames>
  <calcPr calcId="152511"/>
</workbook>
</file>

<file path=xl/calcChain.xml><?xml version="1.0" encoding="utf-8"?>
<calcChain xmlns="http://schemas.openxmlformats.org/spreadsheetml/2006/main">
  <c r="E26" i="28" l="1"/>
  <c r="E26" i="27"/>
  <c r="E29" i="29"/>
  <c r="C20" i="30"/>
  <c r="C19" i="30"/>
  <c r="C18" i="30"/>
  <c r="C14" i="30"/>
  <c r="C8" i="30"/>
  <c r="C6" i="30"/>
  <c r="C28" i="30" l="1"/>
  <c r="C16" i="30"/>
  <c r="F20" i="29"/>
  <c r="E22" i="29" s="1"/>
  <c r="E23" i="29" l="1"/>
  <c r="B50" i="29" s="1"/>
  <c r="B46" i="28" l="1"/>
  <c r="F20" i="28" l="1"/>
  <c r="E22" i="28" s="1"/>
  <c r="E23" i="28" l="1"/>
  <c r="B47" i="28" s="1"/>
  <c r="B46" i="27"/>
  <c r="F20" i="27"/>
  <c r="E22" i="27" s="1"/>
  <c r="E23" i="27" l="1"/>
  <c r="B47" i="27" s="1"/>
  <c r="B46" i="26"/>
  <c r="C9" i="30" s="1"/>
  <c r="C10" i="30" s="1"/>
  <c r="F20" i="26"/>
  <c r="E22" i="26" s="1"/>
  <c r="C12" i="30" l="1"/>
  <c r="E23" i="26"/>
  <c r="E26" i="26" s="1"/>
  <c r="B47" i="26" l="1"/>
  <c r="C13" i="30"/>
  <c r="C22" i="30" s="1"/>
  <c r="C23" i="30" s="1"/>
  <c r="B48" i="26"/>
  <c r="B43" i="27" s="1"/>
  <c r="B48" i="27" s="1"/>
  <c r="B43" i="28" s="1"/>
  <c r="B48" i="28" s="1"/>
  <c r="B46" i="29" s="1"/>
  <c r="B51" i="29" s="1"/>
</calcChain>
</file>

<file path=xl/sharedStrings.xml><?xml version="1.0" encoding="utf-8"?>
<sst xmlns="http://schemas.openxmlformats.org/spreadsheetml/2006/main" count="259" uniqueCount="99">
  <si>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</si>
  <si>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</si>
  <si>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</si>
  <si>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</si>
  <si>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</si>
  <si>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</si>
  <si>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</si>
  <si>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</si>
  <si>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</si>
  <si>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</si>
  <si>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</si>
  <si>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</si>
  <si>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</si>
  <si>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</si>
  <si>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</si>
  <si>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</si>
  <si>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</si>
  <si>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</si>
  <si>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</si>
  <si>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</si>
  <si>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</si>
  <si>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</si>
  <si>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</si>
  <si>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</si>
  <si>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</si>
  <si>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</si>
  <si>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Шматовой Натальи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</si>
  <si>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№32 от 28.05.2013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</si>
  <si>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</si>
  <si>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</si>
  <si>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</si>
  <si>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</si>
  <si>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</si>
  <si>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</si>
  <si>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</si>
  <si>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</si>
  <si>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</si>
  <si>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</si>
  <si>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</si>
  <si>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</si>
  <si>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</si>
  <si>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Заказчик - Собственники МКД, в лице председателя совета МКД Шматовой Н.С.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</si>
  <si>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</si>
  <si>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</si>
  <si>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</si>
  <si>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- 634,4</t>
  </si>
  <si>
    <t>интернет Ростелеком</t>
  </si>
  <si>
    <t>Предъявлено населению 40937,85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</si>
  <si>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</si>
  <si>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</si>
  <si>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</si>
  <si>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</si>
  <si>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семь тысяч четыреста пятьдесят два рубля 74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</si>
  <si>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</si>
  <si>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</si>
  <si>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</si>
  <si>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семь тысяч четыреста шестьдесят рублей 27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</si>
  <si>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</si>
  <si>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</si>
  <si>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</si>
  <si>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сорок одна тысяча двести тридцать два рубля 51 копейка.</t>
  </si>
  <si>
    <t>Предъявлено населению 44687,13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</si>
  <si>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</si>
  <si>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</si>
  <si>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</si>
  <si>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</si>
  <si>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</si>
  <si>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</si>
  <si>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</si>
  <si>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</si>
  <si>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</si>
  <si>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</si>
  <si>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</si>
  <si>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</si>
  <si>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</si>
  <si>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Окраска входных дверей (смета)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</si>
  <si>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</si>
  <si>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</si>
  <si>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</si>
  <si>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</si>
  <si>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</si>
  <si>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</si>
  <si>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</si>
  <si>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</si>
  <si>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</si>
  <si>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</si>
  <si>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</si>
  <si>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Свердлова, д. 11</t>
  </si>
  <si>
    <t>за 4 квартал 2024 года</t>
  </si>
  <si>
    <t>31.12.2024 г.</t>
  </si>
  <si>
    <t>4 квартал</t>
  </si>
  <si>
    <t>Окраска входных дверей (смета)</t>
  </si>
  <si>
    <t>октябрь</t>
  </si>
  <si>
    <t>Замена слуховых окон на чердаке (смета)</t>
  </si>
  <si>
    <t>декабрь-январь</t>
  </si>
  <si>
    <t>Начислено всего 171 249,96</t>
  </si>
  <si>
    <t>Непредвиденные работы 0 ч/ч</t>
  </si>
  <si>
    <t xml:space="preserve">   * Замена слуховых окон на чердаке (смета)</t>
  </si>
  <si>
    <t xml:space="preserve">           2. Всего за период с "01" 10 2024 г. по "31" 12 2024 г. выполнено работ (оказано услуг) на общую сумму шестьдесят три тысячи шестьсот девяносто девять рублей 09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</si>
</sst>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3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0" fontId="16" fillId="0" borderId="0" xfId="0" applyFo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16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A25" sqref="A25:XFD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2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48</v>
      </c>
      <c r="B3" s="65"/>
      <c r="C3" s="65"/>
      <c r="D3" s="65"/>
      <c r="E3" s="65"/>
    </row>
    <row r="4" spans="1:5" s="1" customFormat="1" ht="15.75" x14ac:dyDescent="0.25">
      <c r="A4" s="19" t="s">
        <v>13</v>
      </c>
      <c r="B4" s="20"/>
      <c r="C4" s="20"/>
      <c r="D4" s="26"/>
      <c r="E4" s="25" t="s">
        <v>49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25</v>
      </c>
      <c r="B7" s="67"/>
      <c r="C7" s="67"/>
      <c r="D7" s="67"/>
      <c r="E7" s="6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26</v>
      </c>
      <c r="B9" s="66"/>
      <c r="C9" s="66"/>
      <c r="D9" s="66"/>
      <c r="E9" s="66"/>
    </row>
    <row r="10" spans="1:5" ht="26.25" customHeight="1" x14ac:dyDescent="0.25">
      <c r="A10" s="70" t="s">
        <v>14</v>
      </c>
      <c r="B10" s="71"/>
      <c r="C10" s="71"/>
      <c r="D10" s="71"/>
      <c r="E10" s="71"/>
    </row>
    <row r="11" spans="1:5" ht="29.25" customHeight="1" x14ac:dyDescent="0.25">
      <c r="A11" s="66" t="s">
        <v>27</v>
      </c>
      <c r="B11" s="66"/>
      <c r="C11" s="66"/>
      <c r="D11" s="66"/>
      <c r="E11" s="66"/>
    </row>
    <row r="12" spans="1:5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ht="11.2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43</v>
      </c>
      <c r="B15" s="66"/>
      <c r="C15" s="66"/>
      <c r="D15" s="66"/>
      <c r="E15" s="66"/>
    </row>
    <row r="16" spans="1:5" ht="10.5" customHeight="1" x14ac:dyDescent="0.25">
      <c r="A16" s="69" t="s">
        <v>16</v>
      </c>
      <c r="B16" s="72"/>
      <c r="C16" s="72"/>
      <c r="D16" s="72"/>
      <c r="E16" s="72"/>
    </row>
    <row r="17" spans="1:7" ht="30.75" customHeight="1" x14ac:dyDescent="0.25">
      <c r="A17" s="66" t="s">
        <v>17</v>
      </c>
      <c r="B17" s="66"/>
      <c r="C17" s="66"/>
      <c r="D17" s="66"/>
      <c r="E17" s="66"/>
    </row>
    <row r="18" spans="1:7" ht="63.75" customHeight="1" x14ac:dyDescent="0.25">
      <c r="A18" s="66" t="s">
        <v>28</v>
      </c>
      <c r="B18" s="66"/>
      <c r="C18" s="66"/>
      <c r="D18" s="66"/>
      <c r="E18" s="66"/>
    </row>
    <row r="19" spans="1:7" ht="33.75" customHeight="1" x14ac:dyDescent="0.25">
      <c r="A19" s="68" t="s">
        <v>29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15.23</v>
      </c>
      <c r="E22" s="7">
        <f>D22*F20*G20</f>
        <v>28985.736000000001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8297.9519999999993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169.05</v>
      </c>
    </row>
    <row r="25" spans="1:7" x14ac:dyDescent="0.25">
      <c r="A25" s="21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37452.738000000005</v>
      </c>
    </row>
    <row r="28" spans="1:7" ht="29.25" customHeight="1" x14ac:dyDescent="0.25">
      <c r="A28" s="74" t="s">
        <v>52</v>
      </c>
      <c r="B28" s="74"/>
      <c r="C28" s="74"/>
      <c r="D28" s="74"/>
      <c r="E28" s="74"/>
    </row>
    <row r="29" spans="1:7" ht="29.25" customHeight="1" x14ac:dyDescent="0.25">
      <c r="A29" s="66" t="s">
        <v>21</v>
      </c>
      <c r="B29" s="66"/>
      <c r="C29" s="66"/>
      <c r="D29" s="66"/>
      <c r="E29" s="66"/>
    </row>
    <row r="30" spans="1:7" x14ac:dyDescent="0.25">
      <c r="A30" s="66" t="s">
        <v>20</v>
      </c>
      <c r="B30" s="66"/>
      <c r="C30" s="66"/>
      <c r="D30" s="66"/>
      <c r="E30" s="66"/>
    </row>
    <row r="31" spans="1:7" ht="30" customHeight="1" x14ac:dyDescent="0.25">
      <c r="A31" s="66" t="s">
        <v>33</v>
      </c>
      <c r="B31" s="66"/>
      <c r="C31" s="66"/>
      <c r="D31" s="66"/>
      <c r="E31" s="66"/>
    </row>
    <row r="32" spans="1:7" x14ac:dyDescent="0.25">
      <c r="A32" s="66" t="s">
        <v>18</v>
      </c>
      <c r="B32" s="66"/>
      <c r="C32" s="66"/>
      <c r="D32" s="66"/>
      <c r="E32" s="66"/>
    </row>
    <row r="33" spans="1:5" x14ac:dyDescent="0.25">
      <c r="A33" s="75" t="s">
        <v>5</v>
      </c>
      <c r="B33" s="75"/>
      <c r="C33" s="75"/>
      <c r="D33" s="75"/>
      <c r="E33" s="75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76" t="s">
        <v>44</v>
      </c>
      <c r="B35" s="76"/>
      <c r="C35" s="76"/>
      <c r="D35" s="76"/>
      <c r="E35" s="76"/>
    </row>
    <row r="36" spans="1:5" x14ac:dyDescent="0.25">
      <c r="B36" s="73" t="s">
        <v>19</v>
      </c>
      <c r="C36" s="73"/>
      <c r="D36" s="73"/>
      <c r="E36" s="5" t="s">
        <v>6</v>
      </c>
    </row>
    <row r="37" spans="1:5" x14ac:dyDescent="0.25">
      <c r="A37" s="23"/>
      <c r="B37" s="23"/>
      <c r="C37" s="23"/>
      <c r="D37" s="23"/>
      <c r="E37" s="23"/>
    </row>
    <row r="38" spans="1:5" x14ac:dyDescent="0.25">
      <c r="A38" s="76" t="s">
        <v>41</v>
      </c>
      <c r="B38" s="76"/>
      <c r="C38" s="76"/>
      <c r="D38" s="76"/>
      <c r="E38" s="76"/>
    </row>
    <row r="39" spans="1:5" x14ac:dyDescent="0.25">
      <c r="B39" s="73" t="s">
        <v>19</v>
      </c>
      <c r="C39" s="73"/>
      <c r="D39" s="73"/>
      <c r="E39" s="5" t="s">
        <v>6</v>
      </c>
    </row>
    <row r="41" spans="1:5" x14ac:dyDescent="0.25">
      <c r="A41" s="2" t="s">
        <v>45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v>18201.939999999999</v>
      </c>
    </row>
    <row r="44" spans="1:5" x14ac:dyDescent="0.25">
      <c r="A44" s="16" t="s">
        <v>47</v>
      </c>
      <c r="B44" s="15"/>
    </row>
    <row r="45" spans="1:5" x14ac:dyDescent="0.25">
      <c r="A45" s="2" t="s">
        <v>36</v>
      </c>
      <c r="B45" s="15">
        <v>37513.4</v>
      </c>
    </row>
    <row r="46" spans="1:5" x14ac:dyDescent="0.25">
      <c r="A46" s="2" t="s">
        <v>46</v>
      </c>
      <c r="B46" s="15">
        <f>150*3</f>
        <v>450</v>
      </c>
    </row>
    <row r="47" spans="1:5" ht="30" x14ac:dyDescent="0.25">
      <c r="A47" s="22" t="s">
        <v>37</v>
      </c>
      <c r="B47" s="15">
        <f>E26</f>
        <v>37452.738000000005</v>
      </c>
    </row>
    <row r="48" spans="1:5" x14ac:dyDescent="0.25">
      <c r="A48" s="13" t="s">
        <v>35</v>
      </c>
      <c r="B48" s="17">
        <f>B43+B45+B46-B47</f>
        <v>18712.601999999992</v>
      </c>
    </row>
    <row r="51" spans="2:2" x14ac:dyDescent="0.25">
      <c r="B51" s="2">
        <v>18201.939999999999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E22" sqref="E22:E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2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53</v>
      </c>
      <c r="B3" s="65"/>
      <c r="C3" s="65"/>
      <c r="D3" s="65"/>
      <c r="E3" s="65"/>
    </row>
    <row r="4" spans="1:5" s="1" customFormat="1" ht="15.75" x14ac:dyDescent="0.25">
      <c r="A4" s="19" t="s">
        <v>13</v>
      </c>
      <c r="B4" s="20"/>
      <c r="C4" s="20"/>
      <c r="D4" s="26"/>
      <c r="E4" s="25" t="s">
        <v>54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25</v>
      </c>
      <c r="B7" s="67"/>
      <c r="C7" s="67"/>
      <c r="D7" s="67"/>
      <c r="E7" s="6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26</v>
      </c>
      <c r="B9" s="66"/>
      <c r="C9" s="66"/>
      <c r="D9" s="66"/>
      <c r="E9" s="66"/>
    </row>
    <row r="10" spans="1:5" ht="26.25" customHeight="1" x14ac:dyDescent="0.25">
      <c r="A10" s="70" t="s">
        <v>14</v>
      </c>
      <c r="B10" s="71"/>
      <c r="C10" s="71"/>
      <c r="D10" s="71"/>
      <c r="E10" s="71"/>
    </row>
    <row r="11" spans="1:5" ht="29.25" customHeight="1" x14ac:dyDescent="0.25">
      <c r="A11" s="66" t="s">
        <v>27</v>
      </c>
      <c r="B11" s="66"/>
      <c r="C11" s="66"/>
      <c r="D11" s="66"/>
      <c r="E11" s="66"/>
    </row>
    <row r="12" spans="1:5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ht="11.2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43</v>
      </c>
      <c r="B15" s="66"/>
      <c r="C15" s="66"/>
      <c r="D15" s="66"/>
      <c r="E15" s="66"/>
    </row>
    <row r="16" spans="1:5" ht="10.5" customHeight="1" x14ac:dyDescent="0.25">
      <c r="A16" s="69" t="s">
        <v>16</v>
      </c>
      <c r="B16" s="72"/>
      <c r="C16" s="72"/>
      <c r="D16" s="72"/>
      <c r="E16" s="72"/>
    </row>
    <row r="17" spans="1:7" ht="30.75" customHeight="1" x14ac:dyDescent="0.25">
      <c r="A17" s="66" t="s">
        <v>17</v>
      </c>
      <c r="B17" s="66"/>
      <c r="C17" s="66"/>
      <c r="D17" s="66"/>
      <c r="E17" s="66"/>
    </row>
    <row r="18" spans="1:7" ht="63.75" customHeight="1" x14ac:dyDescent="0.25">
      <c r="A18" s="66" t="s">
        <v>28</v>
      </c>
      <c r="B18" s="66"/>
      <c r="C18" s="66"/>
      <c r="D18" s="66"/>
      <c r="E18" s="66"/>
    </row>
    <row r="19" spans="1:7" ht="33.75" customHeight="1" x14ac:dyDescent="0.25">
      <c r="A19" s="68" t="s">
        <v>29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15.23</v>
      </c>
      <c r="E22" s="7">
        <f>D22*F20*G20</f>
        <v>28985.736000000001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8297.9519999999993</v>
      </c>
    </row>
    <row r="24" spans="1:7" x14ac:dyDescent="0.25">
      <c r="A24" s="6" t="s">
        <v>30</v>
      </c>
      <c r="B24" s="8" t="s">
        <v>55</v>
      </c>
      <c r="C24" s="3" t="s">
        <v>32</v>
      </c>
      <c r="D24" s="3"/>
      <c r="E24" s="7">
        <v>176.58</v>
      </c>
    </row>
    <row r="25" spans="1:7" x14ac:dyDescent="0.25">
      <c r="A25" s="21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37460.268000000004</v>
      </c>
    </row>
    <row r="28" spans="1:7" ht="29.25" customHeight="1" x14ac:dyDescent="0.25">
      <c r="A28" s="74" t="s">
        <v>56</v>
      </c>
      <c r="B28" s="74"/>
      <c r="C28" s="74"/>
      <c r="D28" s="74"/>
      <c r="E28" s="74"/>
    </row>
    <row r="29" spans="1:7" ht="29.25" customHeight="1" x14ac:dyDescent="0.25">
      <c r="A29" s="66" t="s">
        <v>21</v>
      </c>
      <c r="B29" s="66"/>
      <c r="C29" s="66"/>
      <c r="D29" s="66"/>
      <c r="E29" s="66"/>
    </row>
    <row r="30" spans="1:7" x14ac:dyDescent="0.25">
      <c r="A30" s="66" t="s">
        <v>20</v>
      </c>
      <c r="B30" s="66"/>
      <c r="C30" s="66"/>
      <c r="D30" s="66"/>
      <c r="E30" s="66"/>
    </row>
    <row r="31" spans="1:7" ht="30" customHeight="1" x14ac:dyDescent="0.25">
      <c r="A31" s="66" t="s">
        <v>33</v>
      </c>
      <c r="B31" s="66"/>
      <c r="C31" s="66"/>
      <c r="D31" s="66"/>
      <c r="E31" s="66"/>
    </row>
    <row r="32" spans="1:7" x14ac:dyDescent="0.25">
      <c r="A32" s="66" t="s">
        <v>18</v>
      </c>
      <c r="B32" s="66"/>
      <c r="C32" s="66"/>
      <c r="D32" s="66"/>
      <c r="E32" s="66"/>
    </row>
    <row r="33" spans="1:5" x14ac:dyDescent="0.25">
      <c r="A33" s="75" t="s">
        <v>5</v>
      </c>
      <c r="B33" s="75"/>
      <c r="C33" s="75"/>
      <c r="D33" s="75"/>
      <c r="E33" s="75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76" t="s">
        <v>44</v>
      </c>
      <c r="B35" s="76"/>
      <c r="C35" s="76"/>
      <c r="D35" s="76"/>
      <c r="E35" s="76"/>
    </row>
    <row r="36" spans="1:5" x14ac:dyDescent="0.25">
      <c r="B36" s="73" t="s">
        <v>19</v>
      </c>
      <c r="C36" s="73"/>
      <c r="D36" s="73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76" t="s">
        <v>41</v>
      </c>
      <c r="B38" s="76"/>
      <c r="C38" s="76"/>
      <c r="D38" s="76"/>
      <c r="E38" s="76"/>
    </row>
    <row r="39" spans="1:5" x14ac:dyDescent="0.25">
      <c r="B39" s="73" t="s">
        <v>19</v>
      </c>
      <c r="C39" s="73"/>
      <c r="D39" s="73"/>
      <c r="E39" s="5" t="s">
        <v>6</v>
      </c>
    </row>
    <row r="41" spans="1:5" x14ac:dyDescent="0.25">
      <c r="A41" s="2" t="s">
        <v>45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f>'1кв'!B48</f>
        <v>18712.601999999992</v>
      </c>
    </row>
    <row r="44" spans="1:5" x14ac:dyDescent="0.25">
      <c r="A44" s="16" t="s">
        <v>47</v>
      </c>
      <c r="B44" s="15"/>
    </row>
    <row r="45" spans="1:5" x14ac:dyDescent="0.25">
      <c r="A45" s="2" t="s">
        <v>36</v>
      </c>
      <c r="B45" s="15">
        <v>38397.5</v>
      </c>
    </row>
    <row r="46" spans="1:5" x14ac:dyDescent="0.25">
      <c r="A46" s="2" t="s">
        <v>46</v>
      </c>
      <c r="B46" s="15">
        <f>150*3</f>
        <v>450</v>
      </c>
    </row>
    <row r="47" spans="1:5" ht="30" x14ac:dyDescent="0.25">
      <c r="A47" s="27" t="s">
        <v>37</v>
      </c>
      <c r="B47" s="15">
        <f>E26</f>
        <v>37460.268000000004</v>
      </c>
    </row>
    <row r="48" spans="1:5" x14ac:dyDescent="0.25">
      <c r="A48" s="13" t="s">
        <v>35</v>
      </c>
      <c r="B48" s="17">
        <f>B43+B45+B46-B47</f>
        <v>20099.833999999988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E27" sqref="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2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57</v>
      </c>
      <c r="B3" s="65"/>
      <c r="C3" s="65"/>
      <c r="D3" s="65"/>
      <c r="E3" s="65"/>
    </row>
    <row r="4" spans="1:5" s="1" customFormat="1" ht="15.75" x14ac:dyDescent="0.25">
      <c r="A4" s="19" t="s">
        <v>13</v>
      </c>
      <c r="B4" s="20"/>
      <c r="C4" s="20"/>
      <c r="D4" s="26"/>
      <c r="E4" s="25" t="s">
        <v>58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25</v>
      </c>
      <c r="B7" s="67"/>
      <c r="C7" s="67"/>
      <c r="D7" s="67"/>
      <c r="E7" s="6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26</v>
      </c>
      <c r="B9" s="66"/>
      <c r="C9" s="66"/>
      <c r="D9" s="66"/>
      <c r="E9" s="66"/>
    </row>
    <row r="10" spans="1:5" ht="26.25" customHeight="1" x14ac:dyDescent="0.25">
      <c r="A10" s="70" t="s">
        <v>14</v>
      </c>
      <c r="B10" s="71"/>
      <c r="C10" s="71"/>
      <c r="D10" s="71"/>
      <c r="E10" s="71"/>
    </row>
    <row r="11" spans="1:5" ht="29.25" customHeight="1" x14ac:dyDescent="0.25">
      <c r="A11" s="66" t="s">
        <v>27</v>
      </c>
      <c r="B11" s="66"/>
      <c r="C11" s="66"/>
      <c r="D11" s="66"/>
      <c r="E11" s="66"/>
    </row>
    <row r="12" spans="1:5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ht="11.2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43</v>
      </c>
      <c r="B15" s="66"/>
      <c r="C15" s="66"/>
      <c r="D15" s="66"/>
      <c r="E15" s="66"/>
    </row>
    <row r="16" spans="1:5" ht="10.5" customHeight="1" x14ac:dyDescent="0.25">
      <c r="A16" s="69" t="s">
        <v>16</v>
      </c>
      <c r="B16" s="72"/>
      <c r="C16" s="72"/>
      <c r="D16" s="72"/>
      <c r="E16" s="72"/>
    </row>
    <row r="17" spans="1:7" ht="30.75" customHeight="1" x14ac:dyDescent="0.25">
      <c r="A17" s="66" t="s">
        <v>17</v>
      </c>
      <c r="B17" s="66"/>
      <c r="C17" s="66"/>
      <c r="D17" s="66"/>
      <c r="E17" s="66"/>
    </row>
    <row r="18" spans="1:7" ht="63.75" customHeight="1" x14ac:dyDescent="0.25">
      <c r="A18" s="66" t="s">
        <v>28</v>
      </c>
      <c r="B18" s="66"/>
      <c r="C18" s="66"/>
      <c r="D18" s="66"/>
      <c r="E18" s="66"/>
    </row>
    <row r="19" spans="1:7" ht="33.75" customHeight="1" x14ac:dyDescent="0.25">
      <c r="A19" s="68" t="s">
        <v>29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16.73</v>
      </c>
      <c r="E22" s="7">
        <f>D22*F20*G20</f>
        <v>31840.536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8906.9759999999987</v>
      </c>
    </row>
    <row r="24" spans="1:7" x14ac:dyDescent="0.25">
      <c r="A24" s="6" t="s">
        <v>30</v>
      </c>
      <c r="B24" s="8" t="s">
        <v>59</v>
      </c>
      <c r="C24" s="3" t="s">
        <v>32</v>
      </c>
      <c r="D24" s="3"/>
      <c r="E24" s="7">
        <v>485</v>
      </c>
    </row>
    <row r="25" spans="1:7" x14ac:dyDescent="0.25">
      <c r="A25" s="21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41232.512000000002</v>
      </c>
    </row>
    <row r="28" spans="1:7" ht="29.25" customHeight="1" x14ac:dyDescent="0.25">
      <c r="A28" s="74" t="s">
        <v>60</v>
      </c>
      <c r="B28" s="74"/>
      <c r="C28" s="74"/>
      <c r="D28" s="74"/>
      <c r="E28" s="74"/>
    </row>
    <row r="29" spans="1:7" ht="29.25" customHeight="1" x14ac:dyDescent="0.25">
      <c r="A29" s="66" t="s">
        <v>21</v>
      </c>
      <c r="B29" s="66"/>
      <c r="C29" s="66"/>
      <c r="D29" s="66"/>
      <c r="E29" s="66"/>
    </row>
    <row r="30" spans="1:7" x14ac:dyDescent="0.25">
      <c r="A30" s="66" t="s">
        <v>20</v>
      </c>
      <c r="B30" s="66"/>
      <c r="C30" s="66"/>
      <c r="D30" s="66"/>
      <c r="E30" s="66"/>
    </row>
    <row r="31" spans="1:7" ht="30" customHeight="1" x14ac:dyDescent="0.25">
      <c r="A31" s="66" t="s">
        <v>33</v>
      </c>
      <c r="B31" s="66"/>
      <c r="C31" s="66"/>
      <c r="D31" s="66"/>
      <c r="E31" s="66"/>
    </row>
    <row r="32" spans="1:7" x14ac:dyDescent="0.25">
      <c r="A32" s="66" t="s">
        <v>18</v>
      </c>
      <c r="B32" s="66"/>
      <c r="C32" s="66"/>
      <c r="D32" s="66"/>
      <c r="E32" s="66"/>
    </row>
    <row r="33" spans="1:5" x14ac:dyDescent="0.25">
      <c r="A33" s="75" t="s">
        <v>5</v>
      </c>
      <c r="B33" s="75"/>
      <c r="C33" s="75"/>
      <c r="D33" s="75"/>
      <c r="E33" s="75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76" t="s">
        <v>44</v>
      </c>
      <c r="B35" s="76"/>
      <c r="C35" s="76"/>
      <c r="D35" s="76"/>
      <c r="E35" s="76"/>
    </row>
    <row r="36" spans="1:5" x14ac:dyDescent="0.25">
      <c r="B36" s="73" t="s">
        <v>19</v>
      </c>
      <c r="C36" s="73"/>
      <c r="D36" s="73"/>
      <c r="E36" s="5" t="s">
        <v>6</v>
      </c>
    </row>
    <row r="37" spans="1:5" x14ac:dyDescent="0.25">
      <c r="A37" s="35"/>
      <c r="B37" s="35"/>
      <c r="C37" s="35"/>
      <c r="D37" s="35"/>
      <c r="E37" s="35"/>
    </row>
    <row r="38" spans="1:5" x14ac:dyDescent="0.25">
      <c r="A38" s="76" t="s">
        <v>41</v>
      </c>
      <c r="B38" s="76"/>
      <c r="C38" s="76"/>
      <c r="D38" s="76"/>
      <c r="E38" s="76"/>
    </row>
    <row r="39" spans="1:5" x14ac:dyDescent="0.25">
      <c r="B39" s="73" t="s">
        <v>19</v>
      </c>
      <c r="C39" s="73"/>
      <c r="D39" s="73"/>
      <c r="E39" s="5" t="s">
        <v>6</v>
      </c>
    </row>
    <row r="41" spans="1:5" x14ac:dyDescent="0.25">
      <c r="A41" s="37" t="s">
        <v>45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f>'2кв'!B48</f>
        <v>20099.833999999988</v>
      </c>
    </row>
    <row r="44" spans="1:5" x14ac:dyDescent="0.25">
      <c r="A44" s="16" t="s">
        <v>61</v>
      </c>
      <c r="B44" s="15"/>
    </row>
    <row r="45" spans="1:5" x14ac:dyDescent="0.25">
      <c r="A45" s="2" t="s">
        <v>36</v>
      </c>
      <c r="B45" s="15">
        <v>45098.38</v>
      </c>
    </row>
    <row r="46" spans="1:5" x14ac:dyDescent="0.25">
      <c r="A46" s="2" t="s">
        <v>46</v>
      </c>
      <c r="B46" s="15">
        <f>150*2</f>
        <v>300</v>
      </c>
    </row>
    <row r="47" spans="1:5" ht="30" x14ac:dyDescent="0.25">
      <c r="A47" s="34" t="s">
        <v>37</v>
      </c>
      <c r="B47" s="15">
        <f>E26</f>
        <v>41232.512000000002</v>
      </c>
    </row>
    <row r="48" spans="1:5" x14ac:dyDescent="0.25">
      <c r="A48" s="13" t="s">
        <v>35</v>
      </c>
      <c r="B48" s="17">
        <f>B43+B45+B46-B47</f>
        <v>24265.701999999983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21" zoomScaleSheetLayoutView="100" workbookViewId="0">
      <selection activeCell="B21" sqref="B2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2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88</v>
      </c>
      <c r="B3" s="65"/>
      <c r="C3" s="65"/>
      <c r="D3" s="65"/>
      <c r="E3" s="65"/>
    </row>
    <row r="4" spans="1:5" s="1" customFormat="1" ht="15.75" x14ac:dyDescent="0.25">
      <c r="A4" s="19" t="s">
        <v>13</v>
      </c>
      <c r="B4" s="20"/>
      <c r="C4" s="20"/>
      <c r="D4" s="26"/>
      <c r="E4" s="25" t="s">
        <v>89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25</v>
      </c>
      <c r="B7" s="67"/>
      <c r="C7" s="67"/>
      <c r="D7" s="67"/>
      <c r="E7" s="6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26</v>
      </c>
      <c r="B9" s="66"/>
      <c r="C9" s="66"/>
      <c r="D9" s="66"/>
      <c r="E9" s="66"/>
    </row>
    <row r="10" spans="1:5" ht="26.25" customHeight="1" x14ac:dyDescent="0.25">
      <c r="A10" s="70" t="s">
        <v>14</v>
      </c>
      <c r="B10" s="71"/>
      <c r="C10" s="71"/>
      <c r="D10" s="71"/>
      <c r="E10" s="71"/>
    </row>
    <row r="11" spans="1:5" ht="29.25" customHeight="1" x14ac:dyDescent="0.25">
      <c r="A11" s="66" t="s">
        <v>27</v>
      </c>
      <c r="B11" s="66"/>
      <c r="C11" s="66"/>
      <c r="D11" s="66"/>
      <c r="E11" s="66"/>
    </row>
    <row r="12" spans="1:5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ht="11.2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43</v>
      </c>
      <c r="B15" s="66"/>
      <c r="C15" s="66"/>
      <c r="D15" s="66"/>
      <c r="E15" s="66"/>
    </row>
    <row r="16" spans="1:5" ht="10.5" customHeight="1" x14ac:dyDescent="0.25">
      <c r="A16" s="69" t="s">
        <v>16</v>
      </c>
      <c r="B16" s="72"/>
      <c r="C16" s="72"/>
      <c r="D16" s="72"/>
      <c r="E16" s="72"/>
    </row>
    <row r="17" spans="1:7" ht="30.75" customHeight="1" x14ac:dyDescent="0.25">
      <c r="A17" s="66" t="s">
        <v>17</v>
      </c>
      <c r="B17" s="66"/>
      <c r="C17" s="66"/>
      <c r="D17" s="66"/>
      <c r="E17" s="66"/>
    </row>
    <row r="18" spans="1:7" ht="63.75" customHeight="1" x14ac:dyDescent="0.25">
      <c r="A18" s="66" t="s">
        <v>28</v>
      </c>
      <c r="B18" s="66"/>
      <c r="C18" s="66"/>
      <c r="D18" s="66"/>
      <c r="E18" s="66"/>
    </row>
    <row r="19" spans="1:7" ht="33.75" customHeight="1" x14ac:dyDescent="0.25">
      <c r="A19" s="68" t="s">
        <v>29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16.73</v>
      </c>
      <c r="E22" s="7">
        <f>D22*F20*G20</f>
        <v>31840.536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8906.9759999999987</v>
      </c>
    </row>
    <row r="24" spans="1:7" x14ac:dyDescent="0.25">
      <c r="A24" s="6" t="s">
        <v>30</v>
      </c>
      <c r="B24" s="8" t="s">
        <v>90</v>
      </c>
      <c r="C24" s="3" t="s">
        <v>32</v>
      </c>
      <c r="D24" s="3"/>
      <c r="E24" s="7">
        <v>0</v>
      </c>
    </row>
    <row r="25" spans="1:7" s="33" customFormat="1" ht="60" x14ac:dyDescent="0.25">
      <c r="A25" s="30" t="s">
        <v>50</v>
      </c>
      <c r="B25" s="31" t="s">
        <v>51</v>
      </c>
      <c r="C25" s="32" t="s">
        <v>32</v>
      </c>
      <c r="D25" s="32"/>
      <c r="E25" s="7">
        <v>486.5</v>
      </c>
    </row>
    <row r="26" spans="1:7" x14ac:dyDescent="0.25">
      <c r="A26" s="6" t="s">
        <v>91</v>
      </c>
      <c r="B26" s="8" t="s">
        <v>92</v>
      </c>
      <c r="C26" s="3" t="s">
        <v>32</v>
      </c>
      <c r="D26" s="3"/>
      <c r="E26" s="7">
        <v>4649.17</v>
      </c>
    </row>
    <row r="27" spans="1:7" ht="30" x14ac:dyDescent="0.25">
      <c r="A27" s="6" t="s">
        <v>93</v>
      </c>
      <c r="B27" s="8" t="s">
        <v>94</v>
      </c>
      <c r="C27" s="3" t="s">
        <v>32</v>
      </c>
      <c r="D27" s="3"/>
      <c r="E27" s="7">
        <v>17815.91</v>
      </c>
    </row>
    <row r="28" spans="1:7" x14ac:dyDescent="0.25">
      <c r="A28" s="81"/>
      <c r="B28" s="8"/>
      <c r="C28" s="3"/>
      <c r="D28" s="3"/>
      <c r="E28" s="7"/>
    </row>
    <row r="29" spans="1:7" s="13" customFormat="1" ht="14.25" x14ac:dyDescent="0.2">
      <c r="A29" s="9" t="s">
        <v>24</v>
      </c>
      <c r="B29" s="10"/>
      <c r="C29" s="11"/>
      <c r="D29" s="11"/>
      <c r="E29" s="12">
        <f>SUM(E22:E28)</f>
        <v>63699.092000000004</v>
      </c>
    </row>
    <row r="31" spans="1:7" ht="29.25" customHeight="1" x14ac:dyDescent="0.25">
      <c r="A31" s="74" t="s">
        <v>98</v>
      </c>
      <c r="B31" s="74"/>
      <c r="C31" s="74"/>
      <c r="D31" s="74"/>
      <c r="E31" s="74"/>
    </row>
    <row r="32" spans="1:7" ht="29.25" customHeight="1" x14ac:dyDescent="0.25">
      <c r="A32" s="66" t="s">
        <v>21</v>
      </c>
      <c r="B32" s="66"/>
      <c r="C32" s="66"/>
      <c r="D32" s="66"/>
      <c r="E32" s="66"/>
    </row>
    <row r="33" spans="1:5" x14ac:dyDescent="0.25">
      <c r="A33" s="66" t="s">
        <v>20</v>
      </c>
      <c r="B33" s="66"/>
      <c r="C33" s="66"/>
      <c r="D33" s="66"/>
      <c r="E33" s="66"/>
    </row>
    <row r="34" spans="1:5" ht="30" customHeight="1" x14ac:dyDescent="0.25">
      <c r="A34" s="66" t="s">
        <v>33</v>
      </c>
      <c r="B34" s="66"/>
      <c r="C34" s="66"/>
      <c r="D34" s="66"/>
      <c r="E34" s="66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5" t="s">
        <v>5</v>
      </c>
      <c r="B36" s="75"/>
      <c r="C36" s="75"/>
      <c r="D36" s="75"/>
      <c r="E36" s="75"/>
    </row>
    <row r="37" spans="1:5" x14ac:dyDescent="0.25">
      <c r="A37" s="66" t="s">
        <v>18</v>
      </c>
      <c r="B37" s="66"/>
      <c r="C37" s="66"/>
      <c r="D37" s="66"/>
      <c r="E37" s="66"/>
    </row>
    <row r="38" spans="1:5" x14ac:dyDescent="0.25">
      <c r="A38" s="76" t="s">
        <v>44</v>
      </c>
      <c r="B38" s="76"/>
      <c r="C38" s="76"/>
      <c r="D38" s="76"/>
      <c r="E38" s="76"/>
    </row>
    <row r="39" spans="1:5" x14ac:dyDescent="0.25">
      <c r="B39" s="73" t="s">
        <v>19</v>
      </c>
      <c r="C39" s="73"/>
      <c r="D39" s="73"/>
      <c r="E39" s="5" t="s">
        <v>6</v>
      </c>
    </row>
    <row r="40" spans="1:5" x14ac:dyDescent="0.25">
      <c r="A40" s="39"/>
      <c r="B40" s="39"/>
      <c r="C40" s="39"/>
      <c r="D40" s="39"/>
      <c r="E40" s="39"/>
    </row>
    <row r="41" spans="1:5" x14ac:dyDescent="0.25">
      <c r="A41" s="76" t="s">
        <v>41</v>
      </c>
      <c r="B41" s="76"/>
      <c r="C41" s="76"/>
      <c r="D41" s="76"/>
      <c r="E41" s="76"/>
    </row>
    <row r="42" spans="1:5" x14ac:dyDescent="0.25">
      <c r="B42" s="73" t="s">
        <v>19</v>
      </c>
      <c r="C42" s="73"/>
      <c r="D42" s="73"/>
      <c r="E42" s="5" t="s">
        <v>6</v>
      </c>
    </row>
    <row r="44" spans="1:5" x14ac:dyDescent="0.25">
      <c r="A44" s="37" t="s">
        <v>45</v>
      </c>
    </row>
    <row r="45" spans="1:5" x14ac:dyDescent="0.25">
      <c r="A45" s="13" t="s">
        <v>34</v>
      </c>
    </row>
    <row r="46" spans="1:5" x14ac:dyDescent="0.25">
      <c r="A46" s="2" t="s">
        <v>39</v>
      </c>
      <c r="B46" s="14">
        <f>'3кв'!B48</f>
        <v>24265.701999999983</v>
      </c>
    </row>
    <row r="47" spans="1:5" x14ac:dyDescent="0.25">
      <c r="A47" s="16" t="s">
        <v>61</v>
      </c>
      <c r="B47" s="15"/>
    </row>
    <row r="48" spans="1:5" x14ac:dyDescent="0.25">
      <c r="A48" s="2" t="s">
        <v>36</v>
      </c>
      <c r="B48" s="15">
        <v>41824.769999999997</v>
      </c>
    </row>
    <row r="49" spans="1:2" x14ac:dyDescent="0.25">
      <c r="B49" s="15"/>
    </row>
    <row r="50" spans="1:2" ht="30" x14ac:dyDescent="0.25">
      <c r="A50" s="38" t="s">
        <v>37</v>
      </c>
      <c r="B50" s="15">
        <f>E29</f>
        <v>63699.092000000004</v>
      </c>
    </row>
    <row r="51" spans="1:2" x14ac:dyDescent="0.25">
      <c r="A51" s="13" t="s">
        <v>35</v>
      </c>
      <c r="B51" s="17">
        <f>B46+B48+B49-B50</f>
        <v>2391.3799999999756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7:E37"/>
    <mergeCell ref="A38:E38"/>
    <mergeCell ref="B39:D39"/>
    <mergeCell ref="A41:E41"/>
    <mergeCell ref="B42:D4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topLeftCell="A19" zoomScaleSheetLayoutView="100" workbookViewId="0">
      <selection activeCell="C23" sqref="C23"/>
    </sheetView>
  </sheetViews>
  <sheetFormatPr defaultRowHeight="15.75" x14ac:dyDescent="0.25"/>
  <cols>
    <col min="1" max="1" width="10.5703125" style="42" customWidth="1"/>
    <col min="2" max="2" width="65.42578125" style="42" customWidth="1"/>
    <col min="3" max="3" width="15.28515625" style="42" customWidth="1"/>
    <col min="4" max="4" width="11.85546875" style="42" customWidth="1"/>
    <col min="5" max="5" width="14.7109375" style="42" customWidth="1"/>
    <col min="6" max="6" width="12.42578125" style="42" customWidth="1"/>
    <col min="7" max="7" width="12" style="42" customWidth="1"/>
    <col min="8" max="8" width="13.5703125" style="42" customWidth="1"/>
    <col min="9" max="16384" width="9.140625" style="42"/>
  </cols>
  <sheetData>
    <row r="1" spans="1:5" x14ac:dyDescent="0.25">
      <c r="A1" s="77" t="s">
        <v>62</v>
      </c>
      <c r="B1" s="77"/>
      <c r="C1" s="77"/>
      <c r="D1" s="41"/>
    </row>
    <row r="2" spans="1:5" x14ac:dyDescent="0.25">
      <c r="A2" s="78" t="s">
        <v>63</v>
      </c>
      <c r="B2" s="78"/>
      <c r="C2" s="78"/>
      <c r="D2" s="43"/>
    </row>
    <row r="3" spans="1:5" x14ac:dyDescent="0.25">
      <c r="A3" s="78" t="s">
        <v>64</v>
      </c>
      <c r="B3" s="78"/>
      <c r="C3" s="78"/>
      <c r="D3" s="43"/>
    </row>
    <row r="4" spans="1:5" x14ac:dyDescent="0.25">
      <c r="A4" s="77" t="s">
        <v>87</v>
      </c>
      <c r="B4" s="77"/>
      <c r="C4" s="77"/>
      <c r="D4" s="41"/>
    </row>
    <row r="5" spans="1:5" x14ac:dyDescent="0.25">
      <c r="A5" s="79"/>
      <c r="B5" s="79"/>
      <c r="C5" s="79"/>
      <c r="D5" s="1"/>
    </row>
    <row r="6" spans="1:5" x14ac:dyDescent="0.25">
      <c r="A6" s="43"/>
      <c r="B6" s="44" t="s">
        <v>65</v>
      </c>
      <c r="C6" s="45">
        <f>'1кв'!B43</f>
        <v>18201.939999999999</v>
      </c>
      <c r="D6" s="46"/>
    </row>
    <row r="7" spans="1:5" x14ac:dyDescent="0.25">
      <c r="A7" s="47" t="s">
        <v>66</v>
      </c>
      <c r="B7" s="44" t="s">
        <v>95</v>
      </c>
      <c r="C7" s="45"/>
      <c r="D7" s="46"/>
    </row>
    <row r="8" spans="1:5" x14ac:dyDescent="0.25">
      <c r="B8" s="48" t="s">
        <v>67</v>
      </c>
      <c r="C8" s="49">
        <f>'1кв'!B45+'2кв'!B45+'3кв'!B45+'4кв'!B48</f>
        <v>162834.04999999999</v>
      </c>
      <c r="D8" s="50"/>
    </row>
    <row r="9" spans="1:5" ht="31.5" x14ac:dyDescent="0.25">
      <c r="B9" s="18" t="s">
        <v>68</v>
      </c>
      <c r="C9" s="49">
        <f>'1кв'!B46+'2кв'!B46+'3кв'!B46+'4кв'!B49</f>
        <v>1200</v>
      </c>
      <c r="D9" s="50"/>
    </row>
    <row r="10" spans="1:5" x14ac:dyDescent="0.25">
      <c r="A10" s="20"/>
      <c r="B10" s="48" t="s">
        <v>69</v>
      </c>
      <c r="C10" s="51">
        <f>SUM(C8:C9)</f>
        <v>164034.04999999999</v>
      </c>
      <c r="D10" s="46"/>
    </row>
    <row r="11" spans="1:5" x14ac:dyDescent="0.25">
      <c r="A11" s="1"/>
      <c r="B11" s="80"/>
      <c r="C11" s="80"/>
      <c r="D11" s="52"/>
    </row>
    <row r="12" spans="1:5" x14ac:dyDescent="0.25">
      <c r="A12" s="53" t="s">
        <v>70</v>
      </c>
      <c r="B12" s="18" t="s">
        <v>71</v>
      </c>
      <c r="C12" s="49">
        <f>'1кв'!E22+'2кв'!E22+'3кв'!E22+'4кв'!E22</f>
        <v>121652.54399999999</v>
      </c>
      <c r="D12" s="52"/>
    </row>
    <row r="13" spans="1:5" x14ac:dyDescent="0.25">
      <c r="A13" s="53"/>
      <c r="B13" s="18" t="s">
        <v>38</v>
      </c>
      <c r="C13" s="49">
        <f>'1кв'!E23+'2кв'!E23+'3кв'!E23+'4кв'!E23</f>
        <v>34409.856</v>
      </c>
      <c r="D13" s="52"/>
    </row>
    <row r="14" spans="1:5" x14ac:dyDescent="0.25">
      <c r="A14" s="1"/>
      <c r="B14" s="18" t="s">
        <v>30</v>
      </c>
      <c r="C14" s="49">
        <f>'1кв'!E24+'2кв'!E24+'3кв'!E24+'4кв'!E24</f>
        <v>830.63</v>
      </c>
      <c r="D14" s="52"/>
      <c r="E14" s="54"/>
    </row>
    <row r="15" spans="1:5" x14ac:dyDescent="0.25">
      <c r="A15" s="53"/>
      <c r="B15" s="18" t="s">
        <v>96</v>
      </c>
      <c r="C15" s="49">
        <v>0</v>
      </c>
      <c r="D15" s="52"/>
    </row>
    <row r="16" spans="1:5" x14ac:dyDescent="0.25">
      <c r="A16" s="53"/>
      <c r="B16" s="18" t="s">
        <v>72</v>
      </c>
      <c r="C16" s="49">
        <f>SUM(C17:C21)</f>
        <v>22951.58</v>
      </c>
      <c r="D16" s="52"/>
    </row>
    <row r="17" spans="1:5" x14ac:dyDescent="0.25">
      <c r="A17" s="53"/>
      <c r="B17" s="18" t="s">
        <v>73</v>
      </c>
      <c r="C17" s="49"/>
      <c r="D17" s="52"/>
    </row>
    <row r="18" spans="1:5" ht="31.5" x14ac:dyDescent="0.25">
      <c r="A18" s="53"/>
      <c r="B18" s="18" t="s">
        <v>74</v>
      </c>
      <c r="C18" s="49">
        <f>'4кв'!E25</f>
        <v>486.5</v>
      </c>
      <c r="D18" s="52"/>
    </row>
    <row r="19" spans="1:5" x14ac:dyDescent="0.25">
      <c r="A19" s="53"/>
      <c r="B19" s="18" t="s">
        <v>75</v>
      </c>
      <c r="C19" s="49">
        <f>'4кв'!E26</f>
        <v>4649.17</v>
      </c>
      <c r="D19" s="52"/>
    </row>
    <row r="20" spans="1:5" x14ac:dyDescent="0.25">
      <c r="A20" s="53"/>
      <c r="B20" s="18" t="s">
        <v>97</v>
      </c>
      <c r="C20" s="49">
        <f>'4кв'!E27</f>
        <v>17815.91</v>
      </c>
      <c r="D20" s="52"/>
    </row>
    <row r="21" spans="1:5" x14ac:dyDescent="0.25">
      <c r="A21" s="53"/>
      <c r="B21" s="55"/>
      <c r="C21" s="49"/>
      <c r="D21" s="52"/>
    </row>
    <row r="22" spans="1:5" x14ac:dyDescent="0.25">
      <c r="A22" s="1"/>
      <c r="B22" s="56" t="s">
        <v>76</v>
      </c>
      <c r="C22" s="51">
        <f>SUM(C12:C16)</f>
        <v>179844.61</v>
      </c>
      <c r="D22" s="52"/>
      <c r="E22" s="54"/>
    </row>
    <row r="23" spans="1:5" x14ac:dyDescent="0.25">
      <c r="A23" s="1"/>
      <c r="B23" s="56" t="s">
        <v>77</v>
      </c>
      <c r="C23" s="51">
        <f>C6+C10-C22</f>
        <v>2391.3800000000047</v>
      </c>
      <c r="D23" s="52"/>
    </row>
    <row r="24" spans="1:5" x14ac:dyDescent="0.25">
      <c r="A24" s="1"/>
      <c r="B24" s="47"/>
      <c r="C24" s="47"/>
      <c r="D24" s="52"/>
    </row>
    <row r="25" spans="1:5" x14ac:dyDescent="0.25">
      <c r="A25" s="1"/>
      <c r="B25" s="57" t="s">
        <v>78</v>
      </c>
      <c r="C25" s="57"/>
      <c r="D25" s="52"/>
    </row>
    <row r="26" spans="1:5" x14ac:dyDescent="0.25">
      <c r="A26" s="1"/>
      <c r="B26" s="57" t="s">
        <v>79</v>
      </c>
      <c r="C26" s="58">
        <v>13653.72</v>
      </c>
      <c r="D26" s="52"/>
    </row>
    <row r="27" spans="1:5" x14ac:dyDescent="0.25">
      <c r="A27" s="1"/>
      <c r="B27" s="59" t="s">
        <v>80</v>
      </c>
      <c r="C27" s="60">
        <v>22069.63</v>
      </c>
      <c r="D27" s="52"/>
    </row>
    <row r="28" spans="1:5" x14ac:dyDescent="0.25">
      <c r="A28" s="1"/>
      <c r="B28" s="57" t="s">
        <v>81</v>
      </c>
      <c r="C28" s="61">
        <f>C27-C26</f>
        <v>8415.9100000000017</v>
      </c>
      <c r="D28" s="52"/>
    </row>
    <row r="29" spans="1:5" x14ac:dyDescent="0.25">
      <c r="A29" s="1"/>
      <c r="B29" s="47"/>
      <c r="C29" s="47"/>
      <c r="D29" s="52"/>
    </row>
    <row r="30" spans="1:5" x14ac:dyDescent="0.25">
      <c r="A30" s="1"/>
      <c r="B30" s="47"/>
      <c r="C30" s="47"/>
      <c r="D30" s="52"/>
    </row>
    <row r="31" spans="1:5" x14ac:dyDescent="0.25">
      <c r="A31" s="1"/>
      <c r="B31" s="47"/>
      <c r="C31" s="47"/>
      <c r="D31" s="52"/>
    </row>
    <row r="32" spans="1:5" x14ac:dyDescent="0.25">
      <c r="A32" s="1"/>
      <c r="B32" s="47"/>
      <c r="C32" s="47"/>
      <c r="D32" s="52"/>
    </row>
    <row r="33" spans="1:4" x14ac:dyDescent="0.25">
      <c r="A33" s="1" t="s">
        <v>82</v>
      </c>
      <c r="B33" s="47" t="s">
        <v>83</v>
      </c>
      <c r="C33" s="47"/>
      <c r="D33" s="52"/>
    </row>
    <row r="34" spans="1:4" x14ac:dyDescent="0.25">
      <c r="A34" s="1"/>
      <c r="B34" s="47" t="s">
        <v>84</v>
      </c>
      <c r="C34" s="47"/>
      <c r="D34" s="52"/>
    </row>
    <row r="35" spans="1:4" x14ac:dyDescent="0.25">
      <c r="A35" s="1"/>
      <c r="B35" s="47" t="s">
        <v>85</v>
      </c>
      <c r="C35" s="47"/>
      <c r="D35" s="52"/>
    </row>
    <row r="36" spans="1:4" x14ac:dyDescent="0.25">
      <c r="A36" s="1"/>
      <c r="B36" s="47"/>
      <c r="C36" s="47"/>
      <c r="D36" s="52"/>
    </row>
    <row r="37" spans="1:4" x14ac:dyDescent="0.25">
      <c r="A37" s="1"/>
      <c r="B37" s="47"/>
      <c r="C37" s="47"/>
      <c r="D37" s="52"/>
    </row>
    <row r="38" spans="1:4" x14ac:dyDescent="0.25">
      <c r="A38" s="1"/>
      <c r="B38" s="47" t="s">
        <v>86</v>
      </c>
      <c r="C38" s="47"/>
      <c r="D38" s="52"/>
    </row>
    <row r="39" spans="1:4" x14ac:dyDescent="0.25">
      <c r="A39" s="1"/>
      <c r="B39" s="47"/>
      <c r="C39" s="47"/>
      <c r="D39" s="52"/>
    </row>
    <row r="40" spans="1:4" x14ac:dyDescent="0.25">
      <c r="A40" s="1"/>
      <c r="B40" s="47"/>
      <c r="C40" s="47"/>
      <c r="D40" s="52"/>
    </row>
    <row r="41" spans="1:4" x14ac:dyDescent="0.25">
      <c r="A41" s="1"/>
      <c r="B41" s="47"/>
      <c r="C41" s="47"/>
      <c r="D41" s="52"/>
    </row>
    <row r="42" spans="1:4" x14ac:dyDescent="0.25">
      <c r="A42" s="1"/>
      <c r="B42" s="47"/>
      <c r="C42" s="47"/>
      <c r="D42" s="52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2025-03-04T05:54:42Z</dcterms:modified>
</cp:coreProperties>
</file>